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emote CW\Electron betanden\"/>
    </mc:Choice>
  </mc:AlternateContent>
  <bookViews>
    <workbookView xWindow="0" yWindow="0" windowWidth="18996" windowHeight="7824"/>
  </bookViews>
  <sheets>
    <sheet name="Latency measurement principl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9" i="1" l="1"/>
  <c r="F40" i="1"/>
  <c r="F41" i="1"/>
  <c r="F42" i="1"/>
  <c r="F43" i="1"/>
  <c r="F44" i="1"/>
  <c r="F33" i="1"/>
  <c r="F34" i="1"/>
  <c r="F35" i="1"/>
  <c r="F36" i="1"/>
  <c r="F37" i="1"/>
  <c r="F38" i="1"/>
  <c r="B39" i="1"/>
  <c r="B40" i="1"/>
  <c r="B41" i="1"/>
  <c r="B42" i="1"/>
  <c r="B43" i="1"/>
  <c r="B44" i="1"/>
  <c r="F29" i="1"/>
  <c r="F30" i="1"/>
  <c r="F31" i="1"/>
  <c r="F32" i="1"/>
  <c r="B29" i="1"/>
  <c r="B30" i="1"/>
  <c r="B31" i="1"/>
  <c r="B32" i="1"/>
  <c r="B33" i="1"/>
  <c r="B34" i="1"/>
  <c r="B35" i="1"/>
  <c r="B36" i="1"/>
  <c r="B37" i="1"/>
  <c r="B38" i="1"/>
  <c r="F28" i="1"/>
  <c r="F25" i="1"/>
  <c r="F26" i="1"/>
  <c r="F27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9" i="1"/>
  <c r="C9" i="1" l="1"/>
  <c r="C10" i="1" l="1"/>
  <c r="E9" i="1"/>
  <c r="E10" i="1" l="1"/>
  <c r="C11" i="1"/>
  <c r="E11" i="1" l="1"/>
  <c r="C12" i="1"/>
  <c r="E12" i="1" s="1"/>
  <c r="C13" i="1" l="1"/>
  <c r="E13" i="1" l="1"/>
  <c r="G25" i="1" s="1"/>
  <c r="C14" i="1"/>
  <c r="E14" i="1" l="1"/>
  <c r="G26" i="1" s="1"/>
  <c r="C15" i="1"/>
  <c r="E15" i="1" s="1"/>
  <c r="G27" i="1" s="1"/>
  <c r="C16" i="1" l="1"/>
  <c r="E16" i="1" l="1"/>
  <c r="G28" i="1" s="1"/>
  <c r="C17" i="1"/>
  <c r="E17" i="1" s="1"/>
  <c r="G29" i="1" s="1"/>
  <c r="C18" i="1" l="1"/>
  <c r="E18" i="1" s="1"/>
  <c r="G30" i="1" s="1"/>
  <c r="C19" i="1" l="1"/>
  <c r="E19" i="1" l="1"/>
  <c r="G31" i="1" s="1"/>
  <c r="C20" i="1"/>
  <c r="E20" i="1" s="1"/>
  <c r="G32" i="1" s="1"/>
  <c r="C21" i="1" l="1"/>
  <c r="E21" i="1" l="1"/>
  <c r="G33" i="1" s="1"/>
  <c r="C22" i="1"/>
  <c r="E22" i="1" s="1"/>
  <c r="G34" i="1" s="1"/>
  <c r="C23" i="1" l="1"/>
  <c r="E23" i="1" l="1"/>
  <c r="G35" i="1" s="1"/>
  <c r="C24" i="1"/>
  <c r="E24" i="1" l="1"/>
  <c r="G36" i="1" s="1"/>
  <c r="C25" i="1"/>
  <c r="E25" i="1" l="1"/>
  <c r="C26" i="1"/>
  <c r="G37" i="1" l="1"/>
  <c r="J10" i="1" s="1"/>
  <c r="I10" i="1"/>
  <c r="I20" i="1" s="1"/>
  <c r="E26" i="1"/>
  <c r="G38" i="1" s="1"/>
  <c r="C27" i="1"/>
  <c r="L10" i="1" l="1"/>
  <c r="E27" i="1"/>
  <c r="C28" i="1"/>
  <c r="G39" i="1" l="1"/>
  <c r="J11" i="1" s="1"/>
  <c r="I11" i="1"/>
  <c r="E28" i="1"/>
  <c r="G40" i="1" s="1"/>
  <c r="C29" i="1"/>
  <c r="E29" i="1" s="1"/>
  <c r="I21" i="1" l="1"/>
  <c r="L11" i="1"/>
  <c r="M19" i="1"/>
  <c r="M10" i="1"/>
  <c r="G41" i="1"/>
  <c r="J12" i="1" s="1"/>
  <c r="I12" i="1"/>
  <c r="M11" i="1" s="1"/>
  <c r="C30" i="1"/>
  <c r="E30" i="1" s="1"/>
  <c r="G42" i="1" s="1"/>
  <c r="I22" i="1" l="1"/>
  <c r="L12" i="1"/>
  <c r="N10" i="1"/>
  <c r="N18" i="1"/>
  <c r="N19" i="1"/>
  <c r="C31" i="1"/>
  <c r="E31" i="1" s="1"/>
  <c r="I13" i="1" s="1"/>
  <c r="I23" i="1" l="1"/>
  <c r="L13" i="1"/>
  <c r="M12" i="1"/>
  <c r="N11" i="1"/>
  <c r="G43" i="1"/>
  <c r="J13" i="1" s="1"/>
  <c r="C32" i="1"/>
  <c r="E32" i="1" s="1"/>
  <c r="O10" i="1" l="1"/>
  <c r="O17" i="1"/>
  <c r="O18" i="1"/>
  <c r="O19" i="1"/>
  <c r="G44" i="1"/>
  <c r="C33" i="1"/>
  <c r="E33" i="1" s="1"/>
  <c r="I14" i="1" s="1"/>
  <c r="O11" i="1" s="1"/>
  <c r="P11" i="1" l="1"/>
  <c r="P10" i="1"/>
  <c r="S10" i="1" s="1"/>
  <c r="I24" i="1"/>
  <c r="L14" i="1"/>
  <c r="M13" i="1"/>
  <c r="N12" i="1"/>
  <c r="C34" i="1"/>
  <c r="E34" i="1" s="1"/>
  <c r="R11" i="1" l="1"/>
  <c r="Q11" i="1"/>
  <c r="S11" i="1"/>
  <c r="R10" i="1"/>
  <c r="T11" i="1"/>
  <c r="Q10" i="1"/>
  <c r="T10" i="1"/>
  <c r="C35" i="1"/>
  <c r="E35" i="1" s="1"/>
  <c r="I15" i="1" s="1"/>
  <c r="U11" i="1" l="1"/>
  <c r="V11" i="1" s="1"/>
  <c r="W11" i="1" s="1"/>
  <c r="U10" i="1"/>
  <c r="V10" i="1" s="1"/>
  <c r="W10" i="1" s="1"/>
  <c r="I25" i="1"/>
  <c r="L15" i="1"/>
  <c r="M14" i="1"/>
  <c r="N13" i="1"/>
  <c r="O12" i="1"/>
  <c r="C36" i="1"/>
  <c r="E36" i="1" s="1"/>
  <c r="P12" i="1" l="1"/>
  <c r="C37" i="1"/>
  <c r="E37" i="1" s="1"/>
  <c r="I16" i="1" s="1"/>
  <c r="Q12" i="1" l="1"/>
  <c r="R12" i="1"/>
  <c r="S12" i="1"/>
  <c r="T12" i="1"/>
  <c r="I26" i="1"/>
  <c r="L16" i="1"/>
  <c r="M15" i="1"/>
  <c r="N14" i="1"/>
  <c r="O13" i="1"/>
  <c r="C38" i="1"/>
  <c r="U12" i="1" l="1"/>
  <c r="V12" i="1" s="1"/>
  <c r="W12" i="1" s="1"/>
  <c r="P13" i="1"/>
  <c r="T13" i="1" s="1"/>
  <c r="C39" i="1"/>
  <c r="E39" i="1" s="1"/>
  <c r="I17" i="1" s="1"/>
  <c r="E38" i="1"/>
  <c r="Q13" i="1" l="1"/>
  <c r="R13" i="1"/>
  <c r="S13" i="1"/>
  <c r="I27" i="1"/>
  <c r="L17" i="1"/>
  <c r="M16" i="1"/>
  <c r="N15" i="1"/>
  <c r="O14" i="1"/>
  <c r="C40" i="1"/>
  <c r="E40" i="1" s="1"/>
  <c r="U13" i="1" l="1"/>
  <c r="V13" i="1" s="1"/>
  <c r="W13" i="1" s="1"/>
  <c r="P14" i="1"/>
  <c r="T14" i="1" s="1"/>
  <c r="C41" i="1"/>
  <c r="Q14" i="1" l="1"/>
  <c r="R14" i="1"/>
  <c r="S14" i="1"/>
  <c r="C42" i="1"/>
  <c r="E42" i="1" s="1"/>
  <c r="E41" i="1"/>
  <c r="I18" i="1" s="1"/>
  <c r="U14" i="1" l="1"/>
  <c r="V14" i="1" s="1"/>
  <c r="W14" i="1" s="1"/>
  <c r="I28" i="1"/>
  <c r="L18" i="1"/>
  <c r="M17" i="1"/>
  <c r="N16" i="1"/>
  <c r="O15" i="1"/>
  <c r="C43" i="1"/>
  <c r="E43" i="1" s="1"/>
  <c r="I19" i="1" s="1"/>
  <c r="P15" i="1" l="1"/>
  <c r="T15" i="1" s="1"/>
  <c r="I29" i="1"/>
  <c r="L19" i="1"/>
  <c r="M18" i="1"/>
  <c r="N17" i="1"/>
  <c r="O16" i="1"/>
  <c r="C44" i="1"/>
  <c r="E44" i="1" s="1"/>
  <c r="P16" i="1" l="1"/>
  <c r="T16" i="1" s="1"/>
  <c r="P17" i="1"/>
  <c r="S17" i="1" s="1"/>
  <c r="P18" i="1"/>
  <c r="R18" i="1" s="1"/>
  <c r="Q15" i="1"/>
  <c r="R15" i="1"/>
  <c r="S15" i="1"/>
  <c r="P19" i="1"/>
  <c r="U15" i="1" l="1"/>
  <c r="V15" i="1" s="1"/>
  <c r="W15" i="1" s="1"/>
  <c r="R19" i="1"/>
  <c r="S19" i="1"/>
  <c r="T19" i="1"/>
  <c r="Q16" i="1"/>
  <c r="R16" i="1"/>
  <c r="S16" i="1"/>
  <c r="Q19" i="1"/>
  <c r="T17" i="1"/>
  <c r="Q17" i="1"/>
  <c r="R17" i="1"/>
  <c r="S18" i="1"/>
  <c r="T18" i="1"/>
  <c r="Q18" i="1"/>
  <c r="U18" i="1" l="1"/>
  <c r="V18" i="1" s="1"/>
  <c r="W18" i="1" s="1"/>
  <c r="U17" i="1"/>
  <c r="V17" i="1" s="1"/>
  <c r="W17" i="1" s="1"/>
  <c r="U16" i="1"/>
  <c r="V16" i="1" s="1"/>
  <c r="W16" i="1" s="1"/>
  <c r="U19" i="1"/>
  <c r="V19" i="1" s="1"/>
  <c r="V22" i="1" l="1"/>
  <c r="W19" i="1"/>
  <c r="W20" i="1" s="1"/>
  <c r="N23" i="1" l="1"/>
</calcChain>
</file>

<file path=xl/sharedStrings.xml><?xml version="1.0" encoding="utf-8"?>
<sst xmlns="http://schemas.openxmlformats.org/spreadsheetml/2006/main" count="49" uniqueCount="41">
  <si>
    <t>end time</t>
  </si>
  <si>
    <t>average time</t>
  </si>
  <si>
    <t>dot period =</t>
  </si>
  <si>
    <t>msec</t>
  </si>
  <si>
    <t>detection noise</t>
  </si>
  <si>
    <t>detection noise =</t>
  </si>
  <si>
    <t>latency =</t>
  </si>
  <si>
    <t>RX</t>
  </si>
  <si>
    <t>last 4 received</t>
  </si>
  <si>
    <t>latency measured</t>
  </si>
  <si>
    <t>diff 1</t>
  </si>
  <si>
    <t>diff 2</t>
  </si>
  <si>
    <t>diff 3</t>
  </si>
  <si>
    <t>diff 4</t>
  </si>
  <si>
    <t>mean diff</t>
  </si>
  <si>
    <t>abs delta 1</t>
  </si>
  <si>
    <t>abs delta 2</t>
  </si>
  <si>
    <t>abs delta 3</t>
  </si>
  <si>
    <t>abs delta 4</t>
  </si>
  <si>
    <t>sum deltas</t>
  </si>
  <si>
    <t>threshold</t>
  </si>
  <si>
    <t>circular</t>
  </si>
  <si>
    <t>generating random CW</t>
  </si>
  <si>
    <t>latency result is</t>
  </si>
  <si>
    <t>Note: element is a dot or a dash</t>
  </si>
  <si>
    <t>length space/element</t>
  </si>
  <si>
    <t>old elements</t>
  </si>
  <si>
    <t>new elements</t>
  </si>
  <si>
    <t>elements only</t>
  </si>
  <si>
    <t>space (0)/element (1)</t>
  </si>
  <si>
    <t>Latency calculation</t>
  </si>
  <si>
    <t>last 4 received in TX buffer</t>
  </si>
  <si>
    <t>taTX buffer</t>
  </si>
  <si>
    <t>taRX buffer</t>
  </si>
  <si>
    <t>taTXc buffer</t>
  </si>
  <si>
    <t>last 4 in taRXc buffer</t>
  </si>
  <si>
    <t>match_count</t>
  </si>
  <si>
    <t>latency_min =</t>
  </si>
  <si>
    <t>latency_max =</t>
  </si>
  <si>
    <t>Sum =</t>
  </si>
  <si>
    <t>latency threshold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</si>
</sst>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/>
      <right/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/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5" borderId="1" xfId="0" applyFill="1" applyBorder="1" applyAlignment="1">
      <alignment horizontal="center"/>
    </xf>
    <xf numFmtId="164" fontId="0" fillId="4" borderId="1" xfId="0" applyNumberForma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5" xfId="0" applyBorder="1"/>
    <xf numFmtId="0" fontId="0" fillId="8" borderId="6" xfId="0" applyFill="1" applyBorder="1"/>
    <xf numFmtId="0" fontId="0" fillId="8" borderId="7" xfId="0" applyFill="1" applyBorder="1"/>
    <xf numFmtId="1" fontId="1" fillId="8" borderId="8" xfId="0" applyNumberFormat="1" applyFont="1" applyFill="1" applyBorder="1"/>
    <xf numFmtId="1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9" xfId="0" applyFont="1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right"/>
    </xf>
    <xf numFmtId="1" fontId="0" fillId="0" borderId="0" xfId="0" applyNumberFormat="1" applyAlignment="1">
      <alignment horizontal="center"/>
    </xf>
    <xf numFmtId="0" fontId="0" fillId="7" borderId="3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tabSelected="1" zoomScale="85" zoomScaleNormal="85" workbookViewId="0">
      <selection activeCell="I1" sqref="I1"/>
    </sheetView>
  </sheetViews>
  <sheetFormatPr defaultRowHeight="14.4" x14ac:dyDescent="0.3"/>
  <cols>
    <col min="1" max="1" width="19.5546875" customWidth="1"/>
    <col min="2" max="2" width="19.21875" customWidth="1"/>
    <col min="3" max="3" width="10.21875" customWidth="1"/>
    <col min="4" max="4" width="6.6640625" customWidth="1"/>
    <col min="5" max="5" width="12.88671875" customWidth="1"/>
    <col min="6" max="6" width="13.109375" customWidth="1"/>
    <col min="7" max="7" width="13" customWidth="1"/>
    <col min="9" max="9" width="15.77734375" customWidth="1"/>
    <col min="10" max="10" width="19.44140625" customWidth="1"/>
    <col min="16" max="16" width="11" customWidth="1"/>
    <col min="17" max="20" width="11.21875" customWidth="1"/>
    <col min="21" max="21" width="10.88671875" customWidth="1"/>
    <col min="23" max="23" width="15" customWidth="1"/>
  </cols>
  <sheetData>
    <row r="1" spans="1:23" x14ac:dyDescent="0.3">
      <c r="A1" t="s">
        <v>2</v>
      </c>
      <c r="B1">
        <v>50</v>
      </c>
      <c r="C1" t="s">
        <v>3</v>
      </c>
      <c r="E1" s="2" t="s">
        <v>27</v>
      </c>
      <c r="F1" s="2"/>
      <c r="G1" s="3" t="s">
        <v>26</v>
      </c>
      <c r="L1" t="s">
        <v>37</v>
      </c>
      <c r="N1">
        <v>300</v>
      </c>
      <c r="O1" t="s">
        <v>3</v>
      </c>
    </row>
    <row r="2" spans="1:23" x14ac:dyDescent="0.3">
      <c r="A2" t="s">
        <v>5</v>
      </c>
      <c r="B2">
        <v>25</v>
      </c>
      <c r="E2" s="4" t="s">
        <v>31</v>
      </c>
      <c r="F2" s="4"/>
      <c r="G2" s="1" t="s">
        <v>8</v>
      </c>
      <c r="L2" t="s">
        <v>38</v>
      </c>
      <c r="N2">
        <v>600</v>
      </c>
      <c r="O2" t="s">
        <v>3</v>
      </c>
    </row>
    <row r="3" spans="1:23" x14ac:dyDescent="0.3">
      <c r="A3" t="s">
        <v>6</v>
      </c>
      <c r="B3">
        <v>450</v>
      </c>
      <c r="C3" t="s">
        <v>3</v>
      </c>
    </row>
    <row r="4" spans="1:23" x14ac:dyDescent="0.3">
      <c r="A4" t="s">
        <v>40</v>
      </c>
      <c r="B4">
        <v>25</v>
      </c>
      <c r="C4" t="s">
        <v>3</v>
      </c>
    </row>
    <row r="5" spans="1:23" x14ac:dyDescent="0.3">
      <c r="A5" s="7" t="s">
        <v>24</v>
      </c>
    </row>
    <row r="6" spans="1:23" x14ac:dyDescent="0.3">
      <c r="A6" s="7"/>
      <c r="I6" s="11" t="s">
        <v>1</v>
      </c>
      <c r="J6" s="10"/>
    </row>
    <row r="7" spans="1:23" ht="15" thickBot="1" x14ac:dyDescent="0.35">
      <c r="A7" s="30" t="s">
        <v>22</v>
      </c>
      <c r="B7" s="30"/>
      <c r="C7" s="30"/>
      <c r="D7" s="8"/>
      <c r="E7" s="11" t="s">
        <v>32</v>
      </c>
      <c r="F7" s="11" t="s">
        <v>7</v>
      </c>
      <c r="G7" s="11" t="s">
        <v>33</v>
      </c>
      <c r="I7" s="11" t="s">
        <v>21</v>
      </c>
      <c r="J7" s="11" t="s">
        <v>1</v>
      </c>
      <c r="L7" s="26" t="s">
        <v>30</v>
      </c>
    </row>
    <row r="8" spans="1:23" ht="15.6" thickTop="1" thickBot="1" x14ac:dyDescent="0.35">
      <c r="A8" s="25" t="s">
        <v>29</v>
      </c>
      <c r="B8" s="20" t="s">
        <v>25</v>
      </c>
      <c r="C8" s="25" t="s">
        <v>0</v>
      </c>
      <c r="E8" s="17" t="s">
        <v>1</v>
      </c>
      <c r="F8" s="17" t="s">
        <v>4</v>
      </c>
      <c r="G8" s="17" t="s">
        <v>1</v>
      </c>
      <c r="I8" s="11" t="s">
        <v>34</v>
      </c>
      <c r="J8" s="11" t="s">
        <v>35</v>
      </c>
    </row>
    <row r="9" spans="1:23" ht="15.6" thickTop="1" thickBot="1" x14ac:dyDescent="0.35">
      <c r="A9" s="18">
        <v>1</v>
      </c>
      <c r="B9" s="18">
        <f ca="1">RANDBETWEEN(1,3)</f>
        <v>2</v>
      </c>
      <c r="C9" s="18">
        <f ca="1">B9*$B$1</f>
        <v>100</v>
      </c>
      <c r="D9" s="5"/>
      <c r="E9" s="11">
        <f ca="1">C9/2</f>
        <v>50</v>
      </c>
      <c r="F9" s="12"/>
      <c r="G9" s="12"/>
      <c r="I9" s="9" t="s">
        <v>28</v>
      </c>
      <c r="J9" s="9" t="s">
        <v>28</v>
      </c>
      <c r="L9" s="17" t="s">
        <v>10</v>
      </c>
      <c r="M9" s="17" t="s">
        <v>11</v>
      </c>
      <c r="N9" s="17" t="s">
        <v>12</v>
      </c>
      <c r="O9" s="17" t="s">
        <v>13</v>
      </c>
      <c r="P9" s="17" t="s">
        <v>14</v>
      </c>
      <c r="Q9" s="17" t="s">
        <v>15</v>
      </c>
      <c r="R9" s="17" t="s">
        <v>16</v>
      </c>
      <c r="S9" s="17" t="s">
        <v>17</v>
      </c>
      <c r="T9" s="17" t="s">
        <v>18</v>
      </c>
      <c r="U9" s="17" t="s">
        <v>19</v>
      </c>
      <c r="V9" s="17" t="s">
        <v>20</v>
      </c>
      <c r="W9" s="17" t="s">
        <v>9</v>
      </c>
    </row>
    <row r="10" spans="1:23" ht="15" thickTop="1" x14ac:dyDescent="0.3">
      <c r="A10" s="11">
        <v>0</v>
      </c>
      <c r="B10" s="11">
        <f t="shared" ref="B10:B44" ca="1" si="0">RANDBETWEEN(1,3)</f>
        <v>1</v>
      </c>
      <c r="C10" s="11">
        <f t="shared" ref="C10:C28" ca="1" si="1">C9+B10*$B$1</f>
        <v>150</v>
      </c>
      <c r="D10" s="5"/>
      <c r="E10" s="11">
        <f t="shared" ref="E10:E44" ca="1" si="2">C9+(C10-C9)/2</f>
        <v>125</v>
      </c>
      <c r="F10" s="12"/>
      <c r="G10" s="12"/>
      <c r="I10" s="27">
        <f ca="1">E25</f>
        <v>1275</v>
      </c>
      <c r="J10" s="16">
        <f ca="1">G37</f>
        <v>1733.3727525443546</v>
      </c>
      <c r="L10" s="12">
        <f ca="1">$J$10-I10</f>
        <v>458.37275254435463</v>
      </c>
      <c r="M10" s="12">
        <f ca="1">$J$11-I11</f>
        <v>458.59050410295572</v>
      </c>
      <c r="N10" s="12">
        <f ca="1">$J$12-I12</f>
        <v>459.82782371712347</v>
      </c>
      <c r="O10" s="12">
        <f ca="1">$J$13-I13</f>
        <v>440.79985179718278</v>
      </c>
      <c r="P10" s="12">
        <f ca="1">AVERAGE(L10:O10)</f>
        <v>454.39773304040415</v>
      </c>
      <c r="Q10" s="12">
        <f ca="1">ABS(L10-P10)</f>
        <v>3.9750195039504774</v>
      </c>
      <c r="R10" s="12">
        <f ca="1">ABS(M10-P10)</f>
        <v>4.1927710625515715</v>
      </c>
      <c r="S10" s="12">
        <f ca="1">ABS(N10-P10)</f>
        <v>5.4300906767193169</v>
      </c>
      <c r="T10" s="12">
        <f ca="1">ABS(O10-P10)</f>
        <v>13.597881243221366</v>
      </c>
      <c r="U10" s="12">
        <f ca="1">SUM(Q10:T10)</f>
        <v>27.195762486442732</v>
      </c>
      <c r="V10" s="11">
        <f ca="1">(U10&lt;$B$4)*1</f>
        <v>0</v>
      </c>
      <c r="W10" s="24">
        <f ca="1">V10*P10</f>
        <v>0</v>
      </c>
    </row>
    <row r="11" spans="1:23" x14ac:dyDescent="0.3">
      <c r="A11" s="11">
        <v>1</v>
      </c>
      <c r="B11" s="11">
        <f t="shared" ca="1" si="0"/>
        <v>2</v>
      </c>
      <c r="C11" s="11">
        <f t="shared" ca="1" si="1"/>
        <v>250</v>
      </c>
      <c r="D11" s="5"/>
      <c r="E11" s="11">
        <f t="shared" ca="1" si="2"/>
        <v>200</v>
      </c>
      <c r="F11" s="12"/>
      <c r="G11" s="12"/>
      <c r="I11" s="27">
        <f ca="1">E27</f>
        <v>1500</v>
      </c>
      <c r="J11" s="16">
        <f ca="1">G39</f>
        <v>1958.5905041029557</v>
      </c>
      <c r="L11" s="12">
        <f t="shared" ref="L11:L19" ca="1" si="3">$J$10-I11</f>
        <v>233.37275254435463</v>
      </c>
      <c r="M11" s="12">
        <f t="shared" ref="M11:M19" ca="1" si="4">$J$11-I12</f>
        <v>258.59050410295572</v>
      </c>
      <c r="N11" s="12">
        <f t="shared" ref="N11:N19" ca="1" si="5">$J$12-I13</f>
        <v>259.82782371712347</v>
      </c>
      <c r="O11" s="12">
        <f t="shared" ref="O11:O19" ca="1" si="6">$J$13-I14</f>
        <v>315.79985179718278</v>
      </c>
      <c r="P11" s="12">
        <f t="shared" ref="P11:P19" ca="1" si="7">AVERAGE(L11:O11)</f>
        <v>266.89773304040415</v>
      </c>
      <c r="Q11" s="12">
        <f t="shared" ref="Q11:Q19" ca="1" si="8">ABS(L11-P11)</f>
        <v>33.524980496049523</v>
      </c>
      <c r="R11" s="12">
        <f t="shared" ref="R11:R19" ca="1" si="9">ABS(M11-P11)</f>
        <v>8.3072289374484285</v>
      </c>
      <c r="S11" s="12">
        <f t="shared" ref="S11:S19" ca="1" si="10">ABS(N11-P11)</f>
        <v>7.0699093232806831</v>
      </c>
      <c r="T11" s="12">
        <f t="shared" ref="T11:T19" ca="1" si="11">ABS(O11-P11)</f>
        <v>48.902118756778634</v>
      </c>
      <c r="U11" s="12">
        <f t="shared" ref="U11:U19" ca="1" si="12">SUM(Q11:T11)</f>
        <v>97.804237513557268</v>
      </c>
      <c r="V11" s="11">
        <f t="shared" ref="V11:V19" ca="1" si="13">(U11&lt;$B$4)*1</f>
        <v>0</v>
      </c>
      <c r="W11" s="24">
        <f t="shared" ref="W11:W19" ca="1" si="14">V11*P11</f>
        <v>0</v>
      </c>
    </row>
    <row r="12" spans="1:23" x14ac:dyDescent="0.3">
      <c r="A12" s="11">
        <v>0</v>
      </c>
      <c r="B12" s="11">
        <f t="shared" ca="1" si="0"/>
        <v>1</v>
      </c>
      <c r="C12" s="11">
        <f t="shared" ca="1" si="1"/>
        <v>300</v>
      </c>
      <c r="D12" s="5"/>
      <c r="E12" s="11">
        <f t="shared" ca="1" si="2"/>
        <v>275</v>
      </c>
      <c r="F12" s="12"/>
      <c r="G12" s="12"/>
      <c r="I12" s="27">
        <f ca="1">E29</f>
        <v>1700</v>
      </c>
      <c r="J12" s="16">
        <f ca="1">G41</f>
        <v>2159.8278237171235</v>
      </c>
      <c r="L12" s="12">
        <f t="shared" ca="1" si="3"/>
        <v>33.372752544354626</v>
      </c>
      <c r="M12" s="12">
        <f t="shared" ca="1" si="4"/>
        <v>58.59050410295572</v>
      </c>
      <c r="N12" s="12">
        <f t="shared" ca="1" si="5"/>
        <v>134.82782371712347</v>
      </c>
      <c r="O12" s="12">
        <f t="shared" ca="1" si="6"/>
        <v>165.79985179718278</v>
      </c>
      <c r="P12" s="12">
        <f t="shared" ca="1" si="7"/>
        <v>98.147733040404148</v>
      </c>
      <c r="Q12" s="12">
        <f t="shared" ca="1" si="8"/>
        <v>64.774980496049523</v>
      </c>
      <c r="R12" s="12">
        <f t="shared" ca="1" si="9"/>
        <v>39.557228937448428</v>
      </c>
      <c r="S12" s="12">
        <f t="shared" ca="1" si="10"/>
        <v>36.680090676719317</v>
      </c>
      <c r="T12" s="12">
        <f t="shared" ca="1" si="11"/>
        <v>67.652118756778634</v>
      </c>
      <c r="U12" s="12">
        <f t="shared" ca="1" si="12"/>
        <v>208.6644188669959</v>
      </c>
      <c r="V12" s="11">
        <f t="shared" ca="1" si="13"/>
        <v>0</v>
      </c>
      <c r="W12" s="24">
        <f t="shared" ca="1" si="14"/>
        <v>0</v>
      </c>
    </row>
    <row r="13" spans="1:23" x14ac:dyDescent="0.3">
      <c r="A13" s="11">
        <v>1</v>
      </c>
      <c r="B13" s="11">
        <f t="shared" ca="1" si="0"/>
        <v>3</v>
      </c>
      <c r="C13" s="11">
        <f t="shared" ca="1" si="1"/>
        <v>450</v>
      </c>
      <c r="D13" s="5"/>
      <c r="E13" s="11">
        <f t="shared" ca="1" si="2"/>
        <v>375</v>
      </c>
      <c r="F13" s="12"/>
      <c r="G13" s="12"/>
      <c r="I13" s="27">
        <f ca="1">E31</f>
        <v>1900</v>
      </c>
      <c r="J13" s="16">
        <f ca="1">G43</f>
        <v>2340.7998517971828</v>
      </c>
      <c r="L13" s="12">
        <f t="shared" ca="1" si="3"/>
        <v>-166.62724745564537</v>
      </c>
      <c r="M13" s="12">
        <f t="shared" ca="1" si="4"/>
        <v>-66.40949589704428</v>
      </c>
      <c r="N13" s="12">
        <f t="shared" ca="1" si="5"/>
        <v>-15.172176282876535</v>
      </c>
      <c r="O13" s="12">
        <f t="shared" ca="1" si="6"/>
        <v>15.799851797182782</v>
      </c>
      <c r="P13" s="12">
        <f t="shared" ca="1" si="7"/>
        <v>-58.102266959595852</v>
      </c>
      <c r="Q13" s="12">
        <f t="shared" ca="1" si="8"/>
        <v>108.52498049604952</v>
      </c>
      <c r="R13" s="12">
        <f t="shared" ca="1" si="9"/>
        <v>8.3072289374484285</v>
      </c>
      <c r="S13" s="12">
        <f t="shared" ca="1" si="10"/>
        <v>42.930090676719317</v>
      </c>
      <c r="T13" s="12">
        <f t="shared" ca="1" si="11"/>
        <v>73.902118756778634</v>
      </c>
      <c r="U13" s="12">
        <f t="shared" ca="1" si="12"/>
        <v>233.6644188669959</v>
      </c>
      <c r="V13" s="11">
        <f t="shared" ca="1" si="13"/>
        <v>0</v>
      </c>
      <c r="W13" s="24">
        <f t="shared" ca="1" si="14"/>
        <v>0</v>
      </c>
    </row>
    <row r="14" spans="1:23" x14ac:dyDescent="0.3">
      <c r="A14" s="11">
        <v>0</v>
      </c>
      <c r="B14" s="11">
        <f t="shared" ca="1" si="0"/>
        <v>3</v>
      </c>
      <c r="C14" s="11">
        <f t="shared" ca="1" si="1"/>
        <v>600</v>
      </c>
      <c r="D14" s="5"/>
      <c r="E14" s="11">
        <f t="shared" ca="1" si="2"/>
        <v>525</v>
      </c>
      <c r="F14" s="12"/>
      <c r="G14" s="12"/>
      <c r="I14" s="15">
        <f ca="1">E33</f>
        <v>2025</v>
      </c>
      <c r="L14" s="12">
        <f t="shared" ca="1" si="3"/>
        <v>-291.62724745564537</v>
      </c>
      <c r="M14" s="12">
        <f t="shared" ca="1" si="4"/>
        <v>-216.40949589704428</v>
      </c>
      <c r="N14" s="12">
        <f t="shared" ca="1" si="5"/>
        <v>-165.17217628287653</v>
      </c>
      <c r="O14" s="12">
        <f t="shared" ca="1" si="6"/>
        <v>-184.20014820281722</v>
      </c>
      <c r="P14" s="12">
        <f t="shared" ca="1" si="7"/>
        <v>-214.35226695959585</v>
      </c>
      <c r="Q14" s="12">
        <f t="shared" ca="1" si="8"/>
        <v>77.274980496049523</v>
      </c>
      <c r="R14" s="12">
        <f t="shared" ca="1" si="9"/>
        <v>2.0572289374484285</v>
      </c>
      <c r="S14" s="12">
        <f t="shared" ca="1" si="10"/>
        <v>49.180090676719317</v>
      </c>
      <c r="T14" s="12">
        <f t="shared" ca="1" si="11"/>
        <v>30.152118756778634</v>
      </c>
      <c r="U14" s="12">
        <f t="shared" ca="1" si="12"/>
        <v>158.6644188669959</v>
      </c>
      <c r="V14" s="11">
        <f t="shared" ca="1" si="13"/>
        <v>0</v>
      </c>
      <c r="W14" s="24">
        <f t="shared" ca="1" si="14"/>
        <v>0</v>
      </c>
    </row>
    <row r="15" spans="1:23" x14ac:dyDescent="0.3">
      <c r="A15" s="11">
        <v>1</v>
      </c>
      <c r="B15" s="11">
        <f t="shared" ca="1" si="0"/>
        <v>1</v>
      </c>
      <c r="C15" s="11">
        <f t="shared" ca="1" si="1"/>
        <v>650</v>
      </c>
      <c r="D15" s="5"/>
      <c r="E15" s="11">
        <f t="shared" ca="1" si="2"/>
        <v>625</v>
      </c>
      <c r="F15" s="12"/>
      <c r="G15" s="12"/>
      <c r="I15" s="15">
        <f ca="1">E35</f>
        <v>2175</v>
      </c>
      <c r="L15" s="12">
        <f t="shared" ca="1" si="3"/>
        <v>-441.62724745564537</v>
      </c>
      <c r="M15" s="12">
        <f t="shared" ca="1" si="4"/>
        <v>-366.40949589704428</v>
      </c>
      <c r="N15" s="12">
        <f t="shared" ca="1" si="5"/>
        <v>-365.17217628287653</v>
      </c>
      <c r="O15" s="12">
        <f t="shared" ca="1" si="6"/>
        <v>-384.20014820281722</v>
      </c>
      <c r="P15" s="12">
        <f t="shared" ca="1" si="7"/>
        <v>-389.35226695959585</v>
      </c>
      <c r="Q15" s="12">
        <f t="shared" ca="1" si="8"/>
        <v>52.274980496049523</v>
      </c>
      <c r="R15" s="12">
        <f t="shared" ca="1" si="9"/>
        <v>22.942771062551572</v>
      </c>
      <c r="S15" s="12">
        <f t="shared" ca="1" si="10"/>
        <v>24.180090676719317</v>
      </c>
      <c r="T15" s="12">
        <f t="shared" ca="1" si="11"/>
        <v>5.1521187567786342</v>
      </c>
      <c r="U15" s="12">
        <f t="shared" ca="1" si="12"/>
        <v>104.54996099209905</v>
      </c>
      <c r="V15" s="11">
        <f t="shared" ca="1" si="13"/>
        <v>0</v>
      </c>
      <c r="W15" s="24">
        <f t="shared" ca="1" si="14"/>
        <v>0</v>
      </c>
    </row>
    <row r="16" spans="1:23" x14ac:dyDescent="0.3">
      <c r="A16" s="11">
        <v>0</v>
      </c>
      <c r="B16" s="11">
        <f t="shared" ca="1" si="0"/>
        <v>1</v>
      </c>
      <c r="C16" s="11">
        <f t="shared" ca="1" si="1"/>
        <v>700</v>
      </c>
      <c r="D16" s="5"/>
      <c r="E16" s="11">
        <f t="shared" ca="1" si="2"/>
        <v>675</v>
      </c>
      <c r="F16" s="12"/>
      <c r="G16" s="12"/>
      <c r="I16" s="15">
        <f ca="1">E37</f>
        <v>2325</v>
      </c>
      <c r="L16" s="12">
        <f t="shared" ca="1" si="3"/>
        <v>-591.62724745564537</v>
      </c>
      <c r="M16" s="12">
        <f t="shared" ca="1" si="4"/>
        <v>-566.40949589704428</v>
      </c>
      <c r="N16" s="12">
        <f t="shared" ca="1" si="5"/>
        <v>-565.17217628287653</v>
      </c>
      <c r="O16" s="12">
        <f t="shared" ca="1" si="6"/>
        <v>-559.20014820281722</v>
      </c>
      <c r="P16" s="12">
        <f t="shared" ca="1" si="7"/>
        <v>-570.60226695959591</v>
      </c>
      <c r="Q16" s="12">
        <f t="shared" ca="1" si="8"/>
        <v>21.024980496049466</v>
      </c>
      <c r="R16" s="12">
        <f t="shared" ca="1" si="9"/>
        <v>4.1927710625516283</v>
      </c>
      <c r="S16" s="12">
        <f t="shared" ca="1" si="10"/>
        <v>5.4300906767193737</v>
      </c>
      <c r="T16" s="12">
        <f t="shared" ca="1" si="11"/>
        <v>11.402118756778691</v>
      </c>
      <c r="U16" s="12">
        <f t="shared" ca="1" si="12"/>
        <v>42.049960992099159</v>
      </c>
      <c r="V16" s="11">
        <f t="shared" ca="1" si="13"/>
        <v>0</v>
      </c>
      <c r="W16" s="24">
        <f t="shared" ca="1" si="14"/>
        <v>0</v>
      </c>
    </row>
    <row r="17" spans="1:23" x14ac:dyDescent="0.3">
      <c r="A17" s="11">
        <v>1</v>
      </c>
      <c r="B17" s="11">
        <f t="shared" ca="1" si="0"/>
        <v>1</v>
      </c>
      <c r="C17" s="11">
        <f t="shared" ca="1" si="1"/>
        <v>750</v>
      </c>
      <c r="D17" s="5"/>
      <c r="E17" s="11">
        <f t="shared" ca="1" si="2"/>
        <v>725</v>
      </c>
      <c r="F17" s="12"/>
      <c r="G17" s="12"/>
      <c r="I17" s="15">
        <f ca="1">E39</f>
        <v>2525</v>
      </c>
      <c r="L17" s="12">
        <f t="shared" ca="1" si="3"/>
        <v>-791.62724745564537</v>
      </c>
      <c r="M17" s="12">
        <f t="shared" ca="1" si="4"/>
        <v>-766.40949589704428</v>
      </c>
      <c r="N17" s="12">
        <f t="shared" ca="1" si="5"/>
        <v>-740.17217628287653</v>
      </c>
      <c r="O17" s="12">
        <f t="shared" ca="1" si="6"/>
        <v>1065.7998517971828</v>
      </c>
      <c r="P17" s="12">
        <f t="shared" ca="1" si="7"/>
        <v>-308.10226695959591</v>
      </c>
      <c r="Q17" s="12">
        <f t="shared" ca="1" si="8"/>
        <v>483.52498049604947</v>
      </c>
      <c r="R17" s="12">
        <f t="shared" ca="1" si="9"/>
        <v>458.30722893744837</v>
      </c>
      <c r="S17" s="12">
        <f t="shared" ca="1" si="10"/>
        <v>432.06990932328063</v>
      </c>
      <c r="T17" s="12">
        <f t="shared" ca="1" si="11"/>
        <v>1373.9021187567787</v>
      </c>
      <c r="U17" s="12">
        <f t="shared" ca="1" si="12"/>
        <v>2747.8042375135574</v>
      </c>
      <c r="V17" s="11">
        <f t="shared" ca="1" si="13"/>
        <v>0</v>
      </c>
      <c r="W17" s="24">
        <f t="shared" ca="1" si="14"/>
        <v>0</v>
      </c>
    </row>
    <row r="18" spans="1:23" x14ac:dyDescent="0.3">
      <c r="A18" s="11">
        <v>0</v>
      </c>
      <c r="B18" s="11">
        <f t="shared" ca="1" si="0"/>
        <v>1</v>
      </c>
      <c r="C18" s="11">
        <f t="shared" ca="1" si="1"/>
        <v>800</v>
      </c>
      <c r="D18" s="5"/>
      <c r="E18" s="11">
        <f t="shared" ca="1" si="2"/>
        <v>775</v>
      </c>
      <c r="F18" s="12"/>
      <c r="G18" s="12"/>
      <c r="I18" s="15">
        <f ca="1">E41</f>
        <v>2725</v>
      </c>
      <c r="L18" s="12">
        <f t="shared" ca="1" si="3"/>
        <v>-991.62724745564537</v>
      </c>
      <c r="M18" s="12">
        <f t="shared" ca="1" si="4"/>
        <v>-941.40949589704428</v>
      </c>
      <c r="N18" s="12">
        <f t="shared" ca="1" si="5"/>
        <v>884.82782371712347</v>
      </c>
      <c r="O18" s="12">
        <f t="shared" ca="1" si="6"/>
        <v>840.79985179718278</v>
      </c>
      <c r="P18" s="12">
        <f t="shared" ca="1" si="7"/>
        <v>-51.852266959595852</v>
      </c>
      <c r="Q18" s="12">
        <f t="shared" ca="1" si="8"/>
        <v>939.77498049604947</v>
      </c>
      <c r="R18" s="12">
        <f t="shared" ca="1" si="9"/>
        <v>889.55722893744837</v>
      </c>
      <c r="S18" s="12">
        <f t="shared" ca="1" si="10"/>
        <v>936.68009067671937</v>
      </c>
      <c r="T18" s="12">
        <f t="shared" ca="1" si="11"/>
        <v>892.65211875677869</v>
      </c>
      <c r="U18" s="12">
        <f t="shared" ca="1" si="12"/>
        <v>3658.6644188669961</v>
      </c>
      <c r="V18" s="11">
        <f t="shared" ca="1" si="13"/>
        <v>0</v>
      </c>
      <c r="W18" s="24">
        <f t="shared" ca="1" si="14"/>
        <v>0</v>
      </c>
    </row>
    <row r="19" spans="1:23" x14ac:dyDescent="0.3">
      <c r="A19" s="11">
        <v>1</v>
      </c>
      <c r="B19" s="11">
        <f t="shared" ca="1" si="0"/>
        <v>2</v>
      </c>
      <c r="C19" s="11">
        <f t="shared" ca="1" si="1"/>
        <v>900</v>
      </c>
      <c r="D19" s="5"/>
      <c r="E19" s="11">
        <f t="shared" ca="1" si="2"/>
        <v>850</v>
      </c>
      <c r="F19" s="12"/>
      <c r="G19" s="12"/>
      <c r="I19" s="15">
        <f ca="1">E43</f>
        <v>2900</v>
      </c>
      <c r="L19" s="12">
        <f t="shared" ca="1" si="3"/>
        <v>-1166.6272474556454</v>
      </c>
      <c r="M19" s="12">
        <f t="shared" ca="1" si="4"/>
        <v>683.59050410295572</v>
      </c>
      <c r="N19" s="12">
        <f t="shared" ca="1" si="5"/>
        <v>659.82782371712347</v>
      </c>
      <c r="O19" s="12">
        <f t="shared" ca="1" si="6"/>
        <v>640.79985179718278</v>
      </c>
      <c r="P19" s="12">
        <f t="shared" ca="1" si="7"/>
        <v>204.39773304040415</v>
      </c>
      <c r="Q19" s="12">
        <f t="shared" ca="1" si="8"/>
        <v>1371.0249804960495</v>
      </c>
      <c r="R19" s="12">
        <f t="shared" ca="1" si="9"/>
        <v>479.19277106255157</v>
      </c>
      <c r="S19" s="12">
        <f t="shared" ca="1" si="10"/>
        <v>455.43009067671932</v>
      </c>
      <c r="T19" s="12">
        <f t="shared" ca="1" si="11"/>
        <v>436.40211875677863</v>
      </c>
      <c r="U19" s="12">
        <f t="shared" ca="1" si="12"/>
        <v>2742.0499609920989</v>
      </c>
      <c r="V19" s="11">
        <f t="shared" ca="1" si="13"/>
        <v>0</v>
      </c>
      <c r="W19" s="24">
        <f t="shared" ca="1" si="14"/>
        <v>0</v>
      </c>
    </row>
    <row r="20" spans="1:23" x14ac:dyDescent="0.3">
      <c r="A20" s="11">
        <v>0</v>
      </c>
      <c r="B20" s="11">
        <f t="shared" ca="1" si="0"/>
        <v>1</v>
      </c>
      <c r="C20" s="11">
        <f t="shared" ca="1" si="1"/>
        <v>950</v>
      </c>
      <c r="D20" s="5"/>
      <c r="E20" s="11">
        <f t="shared" ca="1" si="2"/>
        <v>925</v>
      </c>
      <c r="F20" s="12"/>
      <c r="G20" s="12"/>
      <c r="I20" s="27">
        <f ca="1">I10</f>
        <v>1275</v>
      </c>
      <c r="V20" t="s">
        <v>39</v>
      </c>
      <c r="W20" s="29">
        <f ca="1">SUM(W10:W19)</f>
        <v>0</v>
      </c>
    </row>
    <row r="21" spans="1:23" x14ac:dyDescent="0.3">
      <c r="A21" s="11">
        <v>1</v>
      </c>
      <c r="B21" s="11">
        <f t="shared" ca="1" si="0"/>
        <v>1</v>
      </c>
      <c r="C21" s="11">
        <f t="shared" ca="1" si="1"/>
        <v>1000</v>
      </c>
      <c r="D21" s="5"/>
      <c r="E21" s="11">
        <f t="shared" ca="1" si="2"/>
        <v>975</v>
      </c>
      <c r="F21" s="12"/>
      <c r="G21" s="12"/>
      <c r="I21" s="27">
        <f t="shared" ref="I21:I29" ca="1" si="15">I11</f>
        <v>1500</v>
      </c>
    </row>
    <row r="22" spans="1:23" ht="15" thickBot="1" x14ac:dyDescent="0.35">
      <c r="A22" s="11">
        <v>0</v>
      </c>
      <c r="B22" s="11">
        <f t="shared" ca="1" si="0"/>
        <v>2</v>
      </c>
      <c r="C22" s="11">
        <f t="shared" ca="1" si="1"/>
        <v>1100</v>
      </c>
      <c r="D22" s="5"/>
      <c r="E22" s="11">
        <f t="shared" ca="1" si="2"/>
        <v>1050</v>
      </c>
      <c r="F22" s="12"/>
      <c r="G22" s="12"/>
      <c r="I22" s="27">
        <f t="shared" ca="1" si="15"/>
        <v>1700</v>
      </c>
      <c r="U22" s="28" t="s">
        <v>36</v>
      </c>
      <c r="V22" s="5">
        <f ca="1">SUM(V10:V19)</f>
        <v>0</v>
      </c>
    </row>
    <row r="23" spans="1:23" ht="15" thickBot="1" x14ac:dyDescent="0.35">
      <c r="A23" s="11">
        <v>1</v>
      </c>
      <c r="B23" s="11">
        <f t="shared" ca="1" si="0"/>
        <v>1</v>
      </c>
      <c r="C23" s="11">
        <f t="shared" ca="1" si="1"/>
        <v>1150</v>
      </c>
      <c r="D23" s="5"/>
      <c r="E23" s="11">
        <f t="shared" ca="1" si="2"/>
        <v>1125</v>
      </c>
      <c r="F23" s="12"/>
      <c r="G23" s="12"/>
      <c r="I23" s="27">
        <f t="shared" ca="1" si="15"/>
        <v>1900</v>
      </c>
      <c r="L23" s="21" t="s">
        <v>23</v>
      </c>
      <c r="M23" s="22"/>
      <c r="N23" s="23">
        <f ca="1">(V22=1)*W20*(W20&lt;N2)*(W20&gt;N1)</f>
        <v>0</v>
      </c>
    </row>
    <row r="24" spans="1:23" x14ac:dyDescent="0.3">
      <c r="A24" s="11">
        <v>0</v>
      </c>
      <c r="B24" s="11">
        <f t="shared" ca="1" si="0"/>
        <v>2</v>
      </c>
      <c r="C24" s="11">
        <f t="shared" ca="1" si="1"/>
        <v>1250</v>
      </c>
      <c r="D24" s="5"/>
      <c r="E24" s="11">
        <f t="shared" ca="1" si="2"/>
        <v>1200</v>
      </c>
      <c r="F24" s="12"/>
      <c r="G24" s="12"/>
      <c r="I24" s="15">
        <f t="shared" ca="1" si="15"/>
        <v>2025</v>
      </c>
    </row>
    <row r="25" spans="1:23" x14ac:dyDescent="0.3">
      <c r="A25" s="19">
        <v>1</v>
      </c>
      <c r="B25" s="19">
        <f t="shared" ca="1" si="0"/>
        <v>1</v>
      </c>
      <c r="C25" s="19">
        <f t="shared" ca="1" si="1"/>
        <v>1300</v>
      </c>
      <c r="D25" s="6"/>
      <c r="E25" s="13">
        <f t="shared" ca="1" si="2"/>
        <v>1275</v>
      </c>
      <c r="F25" s="12">
        <f ca="1">$B$2*(-0.5+RAND())</f>
        <v>1.8374668826870777</v>
      </c>
      <c r="G25" s="14">
        <f t="shared" ref="G25:G42" ca="1" si="16">E13+F25+$B$3</f>
        <v>826.83746688268707</v>
      </c>
      <c r="I25" s="15">
        <f t="shared" ca="1" si="15"/>
        <v>2175</v>
      </c>
    </row>
    <row r="26" spans="1:23" x14ac:dyDescent="0.3">
      <c r="A26" s="11">
        <v>0</v>
      </c>
      <c r="B26" s="11">
        <f t="shared" ca="1" si="0"/>
        <v>3</v>
      </c>
      <c r="C26" s="11">
        <f t="shared" ca="1" si="1"/>
        <v>1450</v>
      </c>
      <c r="D26" s="5"/>
      <c r="E26" s="11">
        <f t="shared" ca="1" si="2"/>
        <v>1375</v>
      </c>
      <c r="F26" s="12">
        <f ca="1">$B$2*(-0.5+RAND())</f>
        <v>-6.5347334394754348</v>
      </c>
      <c r="G26" s="12">
        <f t="shared" ca="1" si="16"/>
        <v>968.46526656052458</v>
      </c>
      <c r="I26" s="15">
        <f t="shared" ca="1" si="15"/>
        <v>2325</v>
      </c>
    </row>
    <row r="27" spans="1:23" x14ac:dyDescent="0.3">
      <c r="A27" s="19">
        <v>1</v>
      </c>
      <c r="B27" s="19">
        <f t="shared" ca="1" si="0"/>
        <v>2</v>
      </c>
      <c r="C27" s="19">
        <f t="shared" ca="1" si="1"/>
        <v>1550</v>
      </c>
      <c r="D27" s="6"/>
      <c r="E27" s="13">
        <f t="shared" ca="1" si="2"/>
        <v>1500</v>
      </c>
      <c r="F27" s="12">
        <f ca="1">$B$2*(-0.5+RAND())</f>
        <v>4.408079518029437</v>
      </c>
      <c r="G27" s="14">
        <f t="shared" ca="1" si="16"/>
        <v>1079.4080795180294</v>
      </c>
      <c r="I27" s="15">
        <f t="shared" ca="1" si="15"/>
        <v>2525</v>
      </c>
    </row>
    <row r="28" spans="1:23" x14ac:dyDescent="0.3">
      <c r="A28" s="11">
        <v>0</v>
      </c>
      <c r="B28" s="11">
        <f t="shared" ca="1" si="0"/>
        <v>2</v>
      </c>
      <c r="C28" s="11">
        <f t="shared" ca="1" si="1"/>
        <v>1650</v>
      </c>
      <c r="D28" s="5"/>
      <c r="E28" s="11">
        <f t="shared" ca="1" si="2"/>
        <v>1600</v>
      </c>
      <c r="F28" s="12">
        <f ca="1">$B$2*(-0.5+RAND())</f>
        <v>11.620976521944007</v>
      </c>
      <c r="G28" s="12">
        <f t="shared" ca="1" si="16"/>
        <v>1136.6209765219442</v>
      </c>
      <c r="I28" s="15">
        <f t="shared" ca="1" si="15"/>
        <v>2725</v>
      </c>
    </row>
    <row r="29" spans="1:23" x14ac:dyDescent="0.3">
      <c r="A29" s="19">
        <v>1</v>
      </c>
      <c r="B29" s="19">
        <f t="shared" ca="1" si="0"/>
        <v>2</v>
      </c>
      <c r="C29" s="19">
        <f t="shared" ref="C29:C38" ca="1" si="17">C28+B29*$B$1</f>
        <v>1750</v>
      </c>
      <c r="D29" s="6"/>
      <c r="E29" s="13">
        <f t="shared" ca="1" si="2"/>
        <v>1700</v>
      </c>
      <c r="F29" s="12">
        <f t="shared" ref="F29:F44" ca="1" si="18">$B$2*(-0.5+RAND())</f>
        <v>-9.9033079609551962</v>
      </c>
      <c r="G29" s="14">
        <f t="shared" ca="1" si="16"/>
        <v>1165.0966920390447</v>
      </c>
      <c r="I29" s="15">
        <f t="shared" ca="1" si="15"/>
        <v>2900</v>
      </c>
    </row>
    <row r="30" spans="1:23" x14ac:dyDescent="0.3">
      <c r="A30" s="11">
        <v>0</v>
      </c>
      <c r="B30" s="11">
        <f t="shared" ca="1" si="0"/>
        <v>2</v>
      </c>
      <c r="C30" s="11">
        <f t="shared" ca="1" si="17"/>
        <v>1850</v>
      </c>
      <c r="D30" s="5"/>
      <c r="E30" s="11">
        <f t="shared" ca="1" si="2"/>
        <v>1800</v>
      </c>
      <c r="F30" s="12">
        <f t="shared" ca="1" si="18"/>
        <v>-0.51265676302930385</v>
      </c>
      <c r="G30" s="12">
        <f t="shared" ca="1" si="16"/>
        <v>1224.4873432369707</v>
      </c>
    </row>
    <row r="31" spans="1:23" x14ac:dyDescent="0.3">
      <c r="A31" s="19">
        <v>1</v>
      </c>
      <c r="B31" s="19">
        <f t="shared" ca="1" si="0"/>
        <v>2</v>
      </c>
      <c r="C31" s="19">
        <f t="shared" ca="1" si="17"/>
        <v>1950</v>
      </c>
      <c r="D31" s="6"/>
      <c r="E31" s="13">
        <f t="shared" ca="1" si="2"/>
        <v>1900</v>
      </c>
      <c r="F31" s="12">
        <f t="shared" ca="1" si="18"/>
        <v>1.9731420855255228</v>
      </c>
      <c r="G31" s="14">
        <f t="shared" ca="1" si="16"/>
        <v>1301.9731420855255</v>
      </c>
    </row>
    <row r="32" spans="1:23" x14ac:dyDescent="0.3">
      <c r="A32" s="11">
        <v>0</v>
      </c>
      <c r="B32" s="11">
        <f t="shared" ca="1" si="0"/>
        <v>1</v>
      </c>
      <c r="C32" s="11">
        <f t="shared" ca="1" si="17"/>
        <v>2000</v>
      </c>
      <c r="D32" s="5"/>
      <c r="E32" s="11">
        <f t="shared" ca="1" si="2"/>
        <v>1975</v>
      </c>
      <c r="F32" s="12">
        <f t="shared" ca="1" si="18"/>
        <v>8.8770543332686493</v>
      </c>
      <c r="G32" s="12">
        <f t="shared" ca="1" si="16"/>
        <v>1383.8770543332687</v>
      </c>
    </row>
    <row r="33" spans="1:7" x14ac:dyDescent="0.3">
      <c r="A33" s="19">
        <v>1</v>
      </c>
      <c r="B33" s="19">
        <f t="shared" ca="1" si="0"/>
        <v>1</v>
      </c>
      <c r="C33" s="19">
        <f t="shared" ca="1" si="17"/>
        <v>2050</v>
      </c>
      <c r="D33" s="6"/>
      <c r="E33" s="15">
        <f t="shared" ca="1" si="2"/>
        <v>2025</v>
      </c>
      <c r="F33" s="12">
        <f t="shared" ca="1" si="18"/>
        <v>-0.72839031916774044</v>
      </c>
      <c r="G33" s="14">
        <f t="shared" ca="1" si="16"/>
        <v>1424.2716096808322</v>
      </c>
    </row>
    <row r="34" spans="1:7" x14ac:dyDescent="0.3">
      <c r="A34" s="11">
        <v>0</v>
      </c>
      <c r="B34" s="11">
        <f t="shared" ca="1" si="0"/>
        <v>1</v>
      </c>
      <c r="C34" s="11">
        <f t="shared" ca="1" si="17"/>
        <v>2100</v>
      </c>
      <c r="D34" s="5"/>
      <c r="E34" s="11">
        <f t="shared" ca="1" si="2"/>
        <v>2075</v>
      </c>
      <c r="F34" s="12">
        <f t="shared" ca="1" si="18"/>
        <v>-2.1265973353935679</v>
      </c>
      <c r="G34" s="12">
        <f t="shared" ca="1" si="16"/>
        <v>1497.8734026646064</v>
      </c>
    </row>
    <row r="35" spans="1:7" x14ac:dyDescent="0.3">
      <c r="A35" s="19">
        <v>1</v>
      </c>
      <c r="B35" s="19">
        <f t="shared" ca="1" si="0"/>
        <v>3</v>
      </c>
      <c r="C35" s="19">
        <f t="shared" ca="1" si="17"/>
        <v>2250</v>
      </c>
      <c r="D35" s="6"/>
      <c r="E35" s="15">
        <f t="shared" ca="1" si="2"/>
        <v>2175</v>
      </c>
      <c r="F35" s="12">
        <f t="shared" ca="1" si="18"/>
        <v>-7.9967705806469169</v>
      </c>
      <c r="G35" s="14">
        <f t="shared" ca="1" si="16"/>
        <v>1567.0032294193531</v>
      </c>
    </row>
    <row r="36" spans="1:7" x14ac:dyDescent="0.3">
      <c r="A36" s="11">
        <v>0</v>
      </c>
      <c r="B36" s="11">
        <f t="shared" ca="1" si="0"/>
        <v>1</v>
      </c>
      <c r="C36" s="11">
        <f t="shared" ca="1" si="17"/>
        <v>2300</v>
      </c>
      <c r="D36" s="5"/>
      <c r="E36" s="11">
        <f t="shared" ca="1" si="2"/>
        <v>2275</v>
      </c>
      <c r="F36" s="12">
        <f t="shared" ca="1" si="18"/>
        <v>-0.29855494223750556</v>
      </c>
      <c r="G36" s="12">
        <f t="shared" ca="1" si="16"/>
        <v>1649.7014450577624</v>
      </c>
    </row>
    <row r="37" spans="1:7" x14ac:dyDescent="0.3">
      <c r="A37" s="19">
        <v>1</v>
      </c>
      <c r="B37" s="19">
        <f t="shared" ca="1" si="0"/>
        <v>1</v>
      </c>
      <c r="C37" s="19">
        <f t="shared" ca="1" si="17"/>
        <v>2350</v>
      </c>
      <c r="D37" s="6"/>
      <c r="E37" s="15">
        <f t="shared" ca="1" si="2"/>
        <v>2325</v>
      </c>
      <c r="F37" s="12">
        <f t="shared" ca="1" si="18"/>
        <v>8.3727525443546593</v>
      </c>
      <c r="G37" s="16">
        <f t="shared" ca="1" si="16"/>
        <v>1733.3727525443546</v>
      </c>
    </row>
    <row r="38" spans="1:7" x14ac:dyDescent="0.3">
      <c r="A38" s="11">
        <v>0</v>
      </c>
      <c r="B38" s="11">
        <f t="shared" ca="1" si="0"/>
        <v>2</v>
      </c>
      <c r="C38" s="11">
        <f t="shared" ca="1" si="17"/>
        <v>2450</v>
      </c>
      <c r="D38" s="5"/>
      <c r="E38" s="11">
        <f t="shared" ca="1" si="2"/>
        <v>2400</v>
      </c>
      <c r="F38" s="12">
        <f t="shared" ca="1" si="18"/>
        <v>-7.2351703339000482</v>
      </c>
      <c r="G38" s="12">
        <f t="shared" ca="1" si="16"/>
        <v>1817.7648296661</v>
      </c>
    </row>
    <row r="39" spans="1:7" x14ac:dyDescent="0.3">
      <c r="A39" s="19">
        <v>1</v>
      </c>
      <c r="B39" s="19">
        <f t="shared" ca="1" si="0"/>
        <v>3</v>
      </c>
      <c r="C39" s="19">
        <f t="shared" ref="C39:C44" ca="1" si="19">C38+B39*$B$1</f>
        <v>2600</v>
      </c>
      <c r="D39" s="6"/>
      <c r="E39" s="15">
        <f t="shared" ca="1" si="2"/>
        <v>2525</v>
      </c>
      <c r="F39" s="12">
        <f t="shared" ca="1" si="18"/>
        <v>8.5905041029557427</v>
      </c>
      <c r="G39" s="16">
        <f t="shared" ca="1" si="16"/>
        <v>1958.5905041029557</v>
      </c>
    </row>
    <row r="40" spans="1:7" x14ac:dyDescent="0.3">
      <c r="A40" s="11">
        <v>0</v>
      </c>
      <c r="B40" s="11">
        <f t="shared" ca="1" si="0"/>
        <v>1</v>
      </c>
      <c r="C40" s="11">
        <f t="shared" ca="1" si="19"/>
        <v>2650</v>
      </c>
      <c r="D40" s="5"/>
      <c r="E40" s="11">
        <f t="shared" ca="1" si="2"/>
        <v>2625</v>
      </c>
      <c r="F40" s="12">
        <f t="shared" ca="1" si="18"/>
        <v>-6.0990005987647002</v>
      </c>
      <c r="G40" s="12">
        <f t="shared" ca="1" si="16"/>
        <v>2043.9009994012354</v>
      </c>
    </row>
    <row r="41" spans="1:7" x14ac:dyDescent="0.3">
      <c r="A41" s="19">
        <v>1</v>
      </c>
      <c r="B41" s="19">
        <f t="shared" ca="1" si="0"/>
        <v>3</v>
      </c>
      <c r="C41" s="19">
        <f t="shared" ca="1" si="19"/>
        <v>2800</v>
      </c>
      <c r="D41" s="6"/>
      <c r="E41" s="15">
        <f t="shared" ca="1" si="2"/>
        <v>2725</v>
      </c>
      <c r="F41" s="12">
        <f t="shared" ca="1" si="18"/>
        <v>9.8278237171232714</v>
      </c>
      <c r="G41" s="16">
        <f t="shared" ca="1" si="16"/>
        <v>2159.8278237171235</v>
      </c>
    </row>
    <row r="42" spans="1:7" x14ac:dyDescent="0.3">
      <c r="A42" s="11">
        <v>0</v>
      </c>
      <c r="B42" s="11">
        <f t="shared" ca="1" si="0"/>
        <v>1</v>
      </c>
      <c r="C42" s="11">
        <f t="shared" ca="1" si="19"/>
        <v>2850</v>
      </c>
      <c r="D42" s="5"/>
      <c r="E42" s="11">
        <f t="shared" ca="1" si="2"/>
        <v>2825</v>
      </c>
      <c r="F42" s="12">
        <f t="shared" ca="1" si="18"/>
        <v>1.1028532381745255</v>
      </c>
      <c r="G42" s="12">
        <f t="shared" ca="1" si="16"/>
        <v>2251.1028532381742</v>
      </c>
    </row>
    <row r="43" spans="1:7" x14ac:dyDescent="0.3">
      <c r="A43" s="19">
        <v>1</v>
      </c>
      <c r="B43" s="19">
        <f t="shared" ca="1" si="0"/>
        <v>2</v>
      </c>
      <c r="C43" s="19">
        <f t="shared" ca="1" si="19"/>
        <v>2950</v>
      </c>
      <c r="D43" s="6"/>
      <c r="E43" s="15">
        <f t="shared" ca="1" si="2"/>
        <v>2900</v>
      </c>
      <c r="F43" s="12">
        <f t="shared" ca="1" si="18"/>
        <v>-9.2001482028172177</v>
      </c>
      <c r="G43" s="16">
        <f ca="1">E31+F43+$B$3</f>
        <v>2340.7998517971828</v>
      </c>
    </row>
    <row r="44" spans="1:7" x14ac:dyDescent="0.3">
      <c r="A44" s="11">
        <v>0</v>
      </c>
      <c r="B44" s="11">
        <f t="shared" ca="1" si="0"/>
        <v>2</v>
      </c>
      <c r="C44" s="11">
        <f t="shared" ca="1" si="19"/>
        <v>3050</v>
      </c>
      <c r="D44" s="5"/>
      <c r="E44" s="11">
        <f t="shared" ca="1" si="2"/>
        <v>3000</v>
      </c>
      <c r="F44" s="12">
        <f t="shared" ca="1" si="18"/>
        <v>9.8329924158135551</v>
      </c>
      <c r="G44" s="12">
        <f ca="1">E32+F44+$B$3</f>
        <v>2434.8329924158134</v>
      </c>
    </row>
  </sheetData>
  <mergeCells count="1">
    <mergeCell ref="A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Latency measurement principle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PA0SIM</dc:creator>
  <cp:lastModifiedBy>PA0SIM</cp:lastModifiedBy>
  <dcterms:created xsi:type="dcterms:W3CDTF">2020-06-11T12:27:50Z</dcterms:created>
  <dcterms:modified xsi:type="dcterms:W3CDTF">2020-06-21T07:12:34Z</dcterms:modified>
</cp:coreProperties>
</file>